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 activeTab="1"/>
  </bookViews>
  <sheets>
    <sheet name="отпуск" sheetId="4" r:id="rId1"/>
    <sheet name="компенс" sheetId="3" r:id="rId2"/>
  </sheets>
  <calcPr calcId="145621" fullPrecision="0"/>
</workbook>
</file>

<file path=xl/calcChain.xml><?xml version="1.0" encoding="utf-8"?>
<calcChain xmlns="http://schemas.openxmlformats.org/spreadsheetml/2006/main">
  <c r="D15" i="4" l="1"/>
  <c r="D16" i="4" s="1"/>
  <c r="D7" i="4"/>
  <c r="D12" i="4" s="1"/>
  <c r="D17" i="4" l="1"/>
  <c r="D14" i="3"/>
  <c r="D15" i="3" s="1"/>
  <c r="D6" i="3"/>
  <c r="D11" i="3" s="1"/>
  <c r="B23" i="4" l="1"/>
  <c r="B21" i="4"/>
  <c r="D21" i="4" s="1"/>
  <c r="D23" i="4"/>
  <c r="D16" i="3"/>
  <c r="D22" i="3" s="1"/>
  <c r="B22" i="3" l="1"/>
  <c r="B20" i="3"/>
  <c r="D20" i="3" s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Здесь пишите кол-во дней отпуска по трудовому договору или Положению предприятия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этих ячейках считаете полные месяцы, отработанные в прошедших и текущих годах (каждый год - отдельная строка/ячейка)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здесь пишите оклад (тариф) на дату расчета отпускных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здесь пишите общую сумму доплат и премий за последние 12 мес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charset val="1"/>
          </rPr>
          <t xml:space="preserve">
Здесь пишите кол-во дней отпуска по трудовому договору или Положению
 предприятия</t>
        </r>
      </text>
    </comment>
    <comment ref="D6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charset val="1"/>
          </rPr>
          <t xml:space="preserve">
эта ячейка суммируется автоматически (ничего не пишите)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charset val="1"/>
          </rPr>
          <t xml:space="preserve">
в этих ячейках считаете полные месяцы, отработанные в прошедших и текущих годах (каждый год - отдельная строка/ячейка)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family val="2"/>
            <charset val="204"/>
          </rPr>
          <t xml:space="preserve">
здесь пишите оклад на день увольнения)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family val="2"/>
            <charset val="204"/>
          </rPr>
          <t xml:space="preserve">
здесь пишите сумму доплат и премий за последние 12 мес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UMIDA:</t>
        </r>
        <r>
          <rPr>
            <sz val="8"/>
            <color indexed="81"/>
            <rFont val="Tahoma"/>
            <family val="2"/>
            <charset val="204"/>
          </rPr>
          <t xml:space="preserve">
эта ячейка рассчитывается автоматически (ничего не пишите)</t>
        </r>
      </text>
    </comment>
  </commentList>
</comments>
</file>

<file path=xl/sharedStrings.xml><?xml version="1.0" encoding="utf-8"?>
<sst xmlns="http://schemas.openxmlformats.org/spreadsheetml/2006/main" count="94" uniqueCount="43">
  <si>
    <t>Расчет</t>
  </si>
  <si>
    <t>  Наименование показателей</t>
  </si>
  <si>
    <t>Код строки</t>
  </si>
  <si>
    <t>Ед. изм.</t>
  </si>
  <si>
    <t>Продолжительность отпуска, установленного на предприятии согласно коллективному договору, приказу</t>
  </si>
  <si>
    <t>дни</t>
  </si>
  <si>
    <t>мес.</t>
  </si>
  <si>
    <t>Расчет дней неиспользованного трудового отпуска, за который начисляется денежная компенсация (стр. 010 х стр. 020 / 12)</t>
  </si>
  <si>
    <t>Должностной оклад на день увольнения</t>
  </si>
  <si>
    <t>сумы</t>
  </si>
  <si>
    <t>Премии, доплаты и другие выплаты, на которые начисляются страховые взносы, за 12 предыдущих месяцев</t>
  </si>
  <si>
    <t>1/12 часть суммы, превышающей установленный должностной оклад (стр. 050 / 12)</t>
  </si>
  <si>
    <t>Среднемесячная заработная плата (стр. 040 + стр. 060)</t>
  </si>
  <si>
    <t>Размер денежной компенсации (стр. 070 / 25,4 х стр. 030)</t>
  </si>
  <si>
    <t>010</t>
  </si>
  <si>
    <t>020</t>
  </si>
  <si>
    <t>030</t>
  </si>
  <si>
    <t>040</t>
  </si>
  <si>
    <t>050</t>
  </si>
  <si>
    <t>060</t>
  </si>
  <si>
    <t>070</t>
  </si>
  <si>
    <t>080</t>
  </si>
  <si>
    <t>021</t>
  </si>
  <si>
    <t>022</t>
  </si>
  <si>
    <t>023</t>
  </si>
  <si>
    <t>024</t>
  </si>
  <si>
    <t>январь- июль 2016</t>
  </si>
  <si>
    <t xml:space="preserve">Примечание: если компенсация выплачивается работнику </t>
  </si>
  <si>
    <r>
      <t>Расчет денежной компенсации за неиспользованный отпуск</t>
    </r>
    <r>
      <rPr>
        <b/>
        <sz val="11"/>
        <rFont val="Inherit"/>
      </rPr>
      <t/>
    </r>
  </si>
  <si>
    <t>Дт 2010</t>
  </si>
  <si>
    <t>Кт 6710</t>
  </si>
  <si>
    <t>Дт 9420</t>
  </si>
  <si>
    <t xml:space="preserve">административного персонала  </t>
  </si>
  <si>
    <t xml:space="preserve">производственного персонала  </t>
  </si>
  <si>
    <t>Период (полные месяцы), за который не был предоставлен отпуск:</t>
  </si>
  <si>
    <t>июнь-декабрь 2015</t>
  </si>
  <si>
    <t>Расчет отпускных</t>
  </si>
  <si>
    <t>январь- декабрь 2016</t>
  </si>
  <si>
    <t>Должностной оклад на день выхода в отпуск</t>
  </si>
  <si>
    <t>Размер отпускных (стр. 070 / 25,4 х стр. 030)</t>
  </si>
  <si>
    <t>Количество дней неиспользованного трудового отпуска (стр. 010 х стр. 020 / 12)</t>
  </si>
  <si>
    <r>
      <rPr>
        <b/>
        <sz val="8"/>
        <color rgb="FF41505F"/>
        <rFont val="Arial Narrow"/>
        <family val="2"/>
        <charset val="204"/>
      </rPr>
      <t>ПОРЯДОК
исчисления среднемесячной заработной платы (ПКМ №133 от 11.03.1997г)</t>
    </r>
    <r>
      <rPr>
        <sz val="8"/>
        <color rgb="FF41505F"/>
        <rFont val="Arial Narrow"/>
        <family val="2"/>
        <charset val="204"/>
      </rPr>
      <t xml:space="preserve">
1. Расчет среднемесячной заработной платы (СМЗП) для оплаты отпусков, выходного пособия, пособия по безработице производится исходя из заработной платы, установленной по тарификации, или должностного оклада на день расчета с увеличением на одну двенадцатую (работающим первый год: на одну шестую — проработавшим шесть полных месяца; на одну седьмую — проработавшим семь полных месяцев и т. д.) части суммы, превышающей в расчетном периоде установленную заработную плату по тарификации или должностной оклад. К ним относятся сдельный приработок, премии, доплаты, надбавки и другие выплаты,</t>
    </r>
    <r>
      <rPr>
        <b/>
        <sz val="8"/>
        <color rgb="FF41505F"/>
        <rFont val="Arial Narrow"/>
        <family val="2"/>
        <charset val="204"/>
      </rPr>
      <t xml:space="preserve"> на которые начисляются взносы по социальному страхованию (т.е. доходы, указанные в ст.172-175 НК РУз,  ст.176-178 - не включаются в доход для расчета СМЗП).</t>
    </r>
    <r>
      <rPr>
        <sz val="8"/>
        <color rgb="FF41505F"/>
        <rFont val="Arial Narrow"/>
        <family val="2"/>
        <charset val="204"/>
      </rPr>
      <t xml:space="preserve">
2. Преподавателям средних специальных и профессионально-технических учебных заведений доплаты за перевыполненные часы, производимые в конце года, производятся по ставкам, действовавшим на момент выполнения этих часов.
3. Расчет суммы для возмещения работодателем вреда здоровью, причиненного работникам увечьем, профессиональным заболеванием либо иным повреждением здоровья, связанным с исполнением ими трудовых обязанностей, производится согласно Правилам, утвержденным постановлением Кабинета Министров.
4. Расчет оплаты (исчисление пособий) по листам нетрудоспособности, беременности и родам производится согласно Положению о порядке назначения и выплаты пособий по государственному социальному страхованию.
5. Во всех других случаях (кроме указанных в пунктах 1—4) среднемесячная заработная плата определяется исходя из среднемесячного заработка за два последних календарных месяца.
6. В случаях повышения размеров тарифных ставок, должностных окладов в период нахождения работника в трудовом отпуске, выполнения государственных или общественных обязанностей, поиска работы в срок до двух месяцев (согласно справке, выданной местным органом по труду — три месяца), а также болезни производится перерасчет оплаты за фактическое количество рабочих дней, приходящихся на дни работы предприятия, организации, учреждения в новых условиях оплаты труда.</t>
    </r>
  </si>
  <si>
    <r>
      <t xml:space="preserve">В соответствии с пунктом 1 "а" статьи 175 Налогового кодекса Республики Узбекистан денежная компенсация при его неиспользовании отпуска, в том числе при прекращении трудового договора с работником, относится к доходам в виде оплаты труда, произведенной за неотработанное время и </t>
    </r>
    <r>
      <rPr>
        <b/>
        <sz val="11"/>
        <color rgb="FF41505F"/>
        <rFont val="Arial"/>
        <family val="2"/>
        <charset val="204"/>
      </rPr>
      <t>облагается налогом на доходы физических лиц</t>
    </r>
    <r>
      <rPr>
        <sz val="11"/>
        <color rgb="FF41505F"/>
        <rFont val="Arial"/>
        <family val="2"/>
        <charset val="204"/>
      </rPr>
      <t xml:space="preserve">, а в соответствии со статьями 306 и 307 НК </t>
    </r>
    <r>
      <rPr>
        <b/>
        <sz val="11"/>
        <color rgb="FF41505F"/>
        <rFont val="Arial"/>
        <family val="2"/>
        <charset val="204"/>
      </rPr>
      <t>также единым социальным платежом и страховыми взносами граждан.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</si>
</sst>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04"/>
      <scheme val="minor"/>
    </font>
    <font>
      <sz val="11"/>
      <color rgb="FF41505F"/>
      <name val="Arial"/>
      <family val="2"/>
      <charset val="204"/>
    </font>
    <font>
      <b/>
      <sz val="11"/>
      <name val="Inherit"/>
    </font>
    <font>
      <sz val="11"/>
      <name val="Calibri"/>
      <family val="2"/>
      <charset val="204"/>
      <scheme val="minor"/>
    </font>
    <font>
      <sz val="11"/>
      <name val="Inherit"/>
    </font>
    <font>
      <b/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Inherit"/>
      <charset val="204"/>
    </font>
    <font>
      <sz val="11"/>
      <name val="Inherit"/>
      <charset val="204"/>
    </font>
    <font>
      <i/>
      <sz val="9"/>
      <name val="Inherit"/>
    </font>
    <font>
      <b/>
      <sz val="9"/>
      <color theme="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b/>
      <u/>
      <sz val="9"/>
      <color theme="3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  <font>
      <b/>
      <u/>
      <sz val="9"/>
      <color theme="9" tint="-0.499984740745262"/>
      <name val="Calibri"/>
      <family val="2"/>
      <charset val="204"/>
      <scheme val="minor"/>
    </font>
    <font>
      <sz val="8"/>
      <color rgb="FF41505F"/>
      <name val="Arial Narrow"/>
      <family val="2"/>
      <charset val="204"/>
    </font>
    <font>
      <b/>
      <sz val="8"/>
      <color rgb="FF41505F"/>
      <name val="Arial Narrow"/>
      <family val="2"/>
      <charset val="204"/>
    </font>
    <font>
      <sz val="9"/>
      <name val="Inherit"/>
    </font>
    <font>
      <b/>
      <sz val="11"/>
      <color rgb="FF41505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38383"/>
      </left>
      <right style="medium">
        <color rgb="FF838383"/>
      </right>
      <top style="medium">
        <color rgb="FF838383"/>
      </top>
      <bottom style="medium">
        <color rgb="FF838383"/>
      </bottom>
      <diagonal/>
    </border>
    <border>
      <left style="medium">
        <color rgb="FF838383"/>
      </left>
      <right style="medium">
        <color rgb="FF838383"/>
      </right>
      <top style="medium">
        <color rgb="FF838383"/>
      </top>
      <bottom/>
      <diagonal/>
    </border>
    <border>
      <left style="medium">
        <color rgb="FF838383"/>
      </left>
      <right style="medium">
        <color rgb="FF838383"/>
      </right>
      <top/>
      <bottom style="medium">
        <color rgb="FF838383"/>
      </bottom>
      <diagonal/>
    </border>
    <border>
      <left/>
      <right style="medium">
        <color rgb="FF838383"/>
      </right>
      <top/>
      <bottom style="medium">
        <color rgb="FF838383"/>
      </bottom>
      <diagonal/>
    </border>
    <border>
      <left/>
      <right/>
      <top/>
      <bottom style="medium">
        <color rgb="FF83838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2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 inden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 indent="1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 indent="1"/>
    </xf>
    <xf numFmtId="3" fontId="4" fillId="2" borderId="3" xfId="0" applyNumberFormat="1" applyFont="1" applyFill="1" applyBorder="1" applyAlignment="1">
      <alignment horizontal="center" wrapText="1"/>
    </xf>
    <xf numFmtId="0" fontId="6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3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22" fillId="2" borderId="2" xfId="0" applyFont="1" applyFill="1" applyBorder="1" applyAlignment="1">
      <alignment horizontal="right" wrapText="1"/>
    </xf>
    <xf numFmtId="49" fontId="22" fillId="2" borderId="1" xfId="0" applyNumberFormat="1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49" fontId="22" fillId="2" borderId="6" xfId="0" applyNumberFormat="1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right" wrapText="1" indent="1"/>
    </xf>
    <xf numFmtId="0" fontId="22" fillId="2" borderId="3" xfId="0" applyFont="1" applyFill="1" applyBorder="1" applyAlignment="1">
      <alignment horizontal="center" wrapText="1"/>
    </xf>
    <xf numFmtId="49" fontId="22" fillId="2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C13" sqref="C13"/>
    </sheetView>
  </sheetViews>
  <sheetFormatPr defaultColWidth="9.125" defaultRowHeight="14.3"/>
  <cols>
    <col min="1" max="1" width="65.875" style="2" customWidth="1"/>
    <col min="2" max="2" width="10.375" style="39" customWidth="1"/>
    <col min="3" max="3" width="11" style="39" customWidth="1"/>
    <col min="4" max="4" width="13.125" style="39" customWidth="1"/>
    <col min="5" max="16384" width="9.125" style="2"/>
  </cols>
  <sheetData>
    <row r="1" spans="1:4">
      <c r="A1" s="15"/>
      <c r="B1" s="15"/>
      <c r="C1" s="15"/>
      <c r="D1" s="15"/>
    </row>
    <row r="3" spans="1:4" ht="18.350000000000001">
      <c r="A3" s="16" t="s">
        <v>36</v>
      </c>
      <c r="B3" s="16"/>
      <c r="C3" s="16"/>
      <c r="D3" s="16"/>
    </row>
    <row r="4" spans="1:4" ht="14.95" thickBot="1"/>
    <row r="5" spans="1:4" ht="29.25" thickBot="1">
      <c r="A5" s="40" t="s">
        <v>1</v>
      </c>
      <c r="B5" s="40" t="s">
        <v>2</v>
      </c>
      <c r="C5" s="40" t="s">
        <v>3</v>
      </c>
      <c r="D5" s="40" t="s">
        <v>0</v>
      </c>
    </row>
    <row r="6" spans="1:4" ht="34.5" customHeight="1" thickBot="1">
      <c r="A6" s="4" t="s">
        <v>4</v>
      </c>
      <c r="B6" s="41" t="s">
        <v>14</v>
      </c>
      <c r="C6" s="50" t="s">
        <v>5</v>
      </c>
      <c r="D6" s="50">
        <v>20</v>
      </c>
    </row>
    <row r="7" spans="1:4" ht="28.55" thickBot="1">
      <c r="A7" s="7" t="s">
        <v>34</v>
      </c>
      <c r="B7" s="42" t="s">
        <v>15</v>
      </c>
      <c r="C7" s="51" t="s">
        <v>6</v>
      </c>
      <c r="D7" s="57">
        <f>SUM(D8:D11)</f>
        <v>19</v>
      </c>
    </row>
    <row r="8" spans="1:4" s="20" customFormat="1" ht="12.25" thickBot="1">
      <c r="A8" s="30" t="s">
        <v>35</v>
      </c>
      <c r="B8" s="43" t="s">
        <v>22</v>
      </c>
      <c r="C8" s="52" t="s">
        <v>6</v>
      </c>
      <c r="D8" s="58">
        <v>7</v>
      </c>
    </row>
    <row r="9" spans="1:4" s="20" customFormat="1" ht="12.25" thickBot="1">
      <c r="A9" s="30" t="s">
        <v>37</v>
      </c>
      <c r="B9" s="44" t="s">
        <v>23</v>
      </c>
      <c r="C9" s="52" t="s">
        <v>6</v>
      </c>
      <c r="D9" s="59">
        <v>12</v>
      </c>
    </row>
    <row r="10" spans="1:4" s="20" customFormat="1" ht="12.25" thickBot="1">
      <c r="A10" s="36"/>
      <c r="B10" s="44" t="s">
        <v>24</v>
      </c>
      <c r="C10" s="53" t="s">
        <v>6</v>
      </c>
      <c r="D10" s="59"/>
    </row>
    <row r="11" spans="1:4" s="20" customFormat="1" ht="12.25" thickBot="1">
      <c r="A11" s="36"/>
      <c r="B11" s="45" t="s">
        <v>25</v>
      </c>
      <c r="C11" s="53" t="s">
        <v>6</v>
      </c>
      <c r="D11" s="58"/>
    </row>
    <row r="12" spans="1:4" ht="28.55" thickBot="1">
      <c r="A12" s="11" t="s">
        <v>40</v>
      </c>
      <c r="B12" s="41" t="s">
        <v>16</v>
      </c>
      <c r="C12" s="50" t="s">
        <v>5</v>
      </c>
      <c r="D12" s="60">
        <f>IF(D7&gt;12,D6*D7/D7,D6*D7/12)</f>
        <v>20</v>
      </c>
    </row>
    <row r="13" spans="1:4" ht="18" customHeight="1" thickBot="1">
      <c r="A13" s="4" t="s">
        <v>38</v>
      </c>
      <c r="B13" s="41" t="s">
        <v>17</v>
      </c>
      <c r="C13" s="50" t="s">
        <v>9</v>
      </c>
      <c r="D13" s="61">
        <v>500000</v>
      </c>
    </row>
    <row r="14" spans="1:4" ht="32.299999999999997" customHeight="1" thickBot="1">
      <c r="A14" s="4" t="s">
        <v>10</v>
      </c>
      <c r="B14" s="41" t="s">
        <v>18</v>
      </c>
      <c r="C14" s="50" t="s">
        <v>9</v>
      </c>
      <c r="D14" s="62">
        <v>150000</v>
      </c>
    </row>
    <row r="15" spans="1:4" ht="32.950000000000003" customHeight="1" thickBot="1">
      <c r="A15" s="4" t="s">
        <v>11</v>
      </c>
      <c r="B15" s="41" t="s">
        <v>19</v>
      </c>
      <c r="C15" s="50" t="s">
        <v>9</v>
      </c>
      <c r="D15" s="63">
        <f>D14/12</f>
        <v>12500</v>
      </c>
    </row>
    <row r="16" spans="1:4" ht="22.6" customHeight="1" thickBot="1">
      <c r="A16" s="4" t="s">
        <v>12</v>
      </c>
      <c r="B16" s="41" t="s">
        <v>20</v>
      </c>
      <c r="C16" s="50" t="s">
        <v>9</v>
      </c>
      <c r="D16" s="63">
        <f>D13+D15</f>
        <v>512500</v>
      </c>
    </row>
    <row r="17" spans="1:4" ht="21.1" customHeight="1" thickBot="1">
      <c r="A17" s="4" t="s">
        <v>39</v>
      </c>
      <c r="B17" s="41" t="s">
        <v>21</v>
      </c>
      <c r="C17" s="50" t="s">
        <v>9</v>
      </c>
      <c r="D17" s="63">
        <f>ROUND(D16/25.4*D12,0)</f>
        <v>403543</v>
      </c>
    </row>
    <row r="19" spans="1:4" s="20" customFormat="1" ht="11.55" customHeight="1">
      <c r="A19" s="17" t="s">
        <v>27</v>
      </c>
      <c r="B19" s="46"/>
      <c r="C19" s="46"/>
      <c r="D19" s="46"/>
    </row>
    <row r="20" spans="1:4" s="20" customFormat="1" ht="11.55" customHeight="1">
      <c r="A20" s="19" t="s">
        <v>33</v>
      </c>
      <c r="B20" s="47"/>
      <c r="C20" s="47"/>
      <c r="D20" s="47"/>
    </row>
    <row r="21" spans="1:4" s="20" customFormat="1" ht="11.55" customHeight="1">
      <c r="A21" s="21" t="s">
        <v>29</v>
      </c>
      <c r="B21" s="48">
        <f>D17</f>
        <v>403543</v>
      </c>
      <c r="C21" s="54" t="s">
        <v>30</v>
      </c>
      <c r="D21" s="48">
        <f>B21</f>
        <v>403543</v>
      </c>
    </row>
    <row r="22" spans="1:4" s="20" customFormat="1" ht="11.55" customHeight="1">
      <c r="A22" s="24" t="s">
        <v>32</v>
      </c>
      <c r="B22" s="47"/>
      <c r="C22" s="55"/>
      <c r="D22" s="47"/>
    </row>
    <row r="23" spans="1:4" s="20" customFormat="1" ht="11.55" customHeight="1">
      <c r="A23" s="26" t="s">
        <v>31</v>
      </c>
      <c r="B23" s="49">
        <f>D17</f>
        <v>403543</v>
      </c>
      <c r="C23" s="56" t="s">
        <v>30</v>
      </c>
      <c r="D23" s="49">
        <f>D17</f>
        <v>403543</v>
      </c>
    </row>
    <row r="25" spans="1:4">
      <c r="A25"/>
    </row>
    <row r="26" spans="1:4" ht="246.6" customHeight="1">
      <c r="A26" s="29" t="s">
        <v>41</v>
      </c>
      <c r="B26" s="29"/>
      <c r="C26" s="29"/>
      <c r="D26" s="29"/>
    </row>
    <row r="28" spans="1:4" ht="80.349999999999994" customHeight="1">
      <c r="A28" s="14"/>
      <c r="B28" s="14"/>
      <c r="C28" s="14"/>
      <c r="D28" s="14"/>
    </row>
  </sheetData>
  <mergeCells count="4">
    <mergeCell ref="A1:D1"/>
    <mergeCell ref="A3:D3"/>
    <mergeCell ref="A28:D28"/>
    <mergeCell ref="A26:D26"/>
  </mergeCells>
  <pageMargins left="0.51181102362204722" right="0.4" top="0.43307086614173229" bottom="0.59" header="0.31496062992125984" footer="0.31496062992125984"/>
  <pageSetup paperSize="9" scale="93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A9" sqref="A9"/>
    </sheetView>
  </sheetViews>
  <sheetFormatPr defaultColWidth="9.125" defaultRowHeight="14.3"/>
  <cols>
    <col min="1" max="1" width="63.125" style="2" customWidth="1"/>
    <col min="2" max="2" width="10.375" style="2" customWidth="1"/>
    <col min="3" max="3" width="10" style="2" customWidth="1"/>
    <col min="4" max="4" width="12.375" style="2" customWidth="1"/>
    <col min="5" max="16384" width="9.125" style="2"/>
  </cols>
  <sheetData>
    <row r="2" spans="1:4" ht="18.350000000000001">
      <c r="A2" s="16" t="s">
        <v>28</v>
      </c>
      <c r="B2" s="16"/>
      <c r="C2" s="16"/>
      <c r="D2" s="16"/>
    </row>
    <row r="3" spans="1:4" ht="14.95" thickBot="1"/>
    <row r="4" spans="1:4" ht="29.25" thickBot="1">
      <c r="A4" s="3" t="s">
        <v>1</v>
      </c>
      <c r="B4" s="3" t="s">
        <v>2</v>
      </c>
      <c r="C4" s="3" t="s">
        <v>3</v>
      </c>
      <c r="D4" s="3" t="s">
        <v>0</v>
      </c>
    </row>
    <row r="5" spans="1:4" ht="34.5" customHeight="1" thickBot="1">
      <c r="A5" s="4" t="s">
        <v>4</v>
      </c>
      <c r="B5" s="5" t="s">
        <v>14</v>
      </c>
      <c r="C5" s="6" t="s">
        <v>5</v>
      </c>
      <c r="D5" s="6">
        <v>15</v>
      </c>
    </row>
    <row r="6" spans="1:4" ht="28.55" thickBot="1">
      <c r="A6" s="7" t="s">
        <v>34</v>
      </c>
      <c r="B6" s="8" t="s">
        <v>15</v>
      </c>
      <c r="C6" s="9" t="s">
        <v>6</v>
      </c>
      <c r="D6" s="10">
        <f>SUM(D7:D10)</f>
        <v>14</v>
      </c>
    </row>
    <row r="7" spans="1:4" s="20" customFormat="1" ht="12.25" thickBot="1">
      <c r="A7" s="30" t="s">
        <v>35</v>
      </c>
      <c r="B7" s="31" t="s">
        <v>22</v>
      </c>
      <c r="C7" s="32" t="s">
        <v>6</v>
      </c>
      <c r="D7" s="33">
        <v>7</v>
      </c>
    </row>
    <row r="8" spans="1:4" s="20" customFormat="1" ht="12.25" thickBot="1">
      <c r="A8" s="30" t="s">
        <v>26</v>
      </c>
      <c r="B8" s="34" t="s">
        <v>23</v>
      </c>
      <c r="C8" s="32" t="s">
        <v>6</v>
      </c>
      <c r="D8" s="35">
        <v>7</v>
      </c>
    </row>
    <row r="9" spans="1:4" s="20" customFormat="1" ht="12.25" thickBot="1">
      <c r="A9" s="36"/>
      <c r="B9" s="34" t="s">
        <v>24</v>
      </c>
      <c r="C9" s="37" t="s">
        <v>6</v>
      </c>
      <c r="D9" s="35"/>
    </row>
    <row r="10" spans="1:4" s="20" customFormat="1" ht="12.25" thickBot="1">
      <c r="A10" s="36"/>
      <c r="B10" s="38" t="s">
        <v>25</v>
      </c>
      <c r="C10" s="37" t="s">
        <v>6</v>
      </c>
      <c r="D10" s="33"/>
    </row>
    <row r="11" spans="1:4" ht="35.35" customHeight="1" thickBot="1">
      <c r="A11" s="11" t="s">
        <v>7</v>
      </c>
      <c r="B11" s="5" t="s">
        <v>16</v>
      </c>
      <c r="C11" s="6" t="s">
        <v>5</v>
      </c>
      <c r="D11" s="6">
        <f>ROUND(D5*D6/12,0)</f>
        <v>18</v>
      </c>
    </row>
    <row r="12" spans="1:4" ht="18" customHeight="1" thickBot="1">
      <c r="A12" s="4" t="s">
        <v>8</v>
      </c>
      <c r="B12" s="5" t="s">
        <v>17</v>
      </c>
      <c r="C12" s="6" t="s">
        <v>9</v>
      </c>
      <c r="D12" s="12">
        <v>500000</v>
      </c>
    </row>
    <row r="13" spans="1:4" ht="32.299999999999997" customHeight="1" thickBot="1">
      <c r="A13" s="4" t="s">
        <v>10</v>
      </c>
      <c r="B13" s="5" t="s">
        <v>18</v>
      </c>
      <c r="C13" s="6" t="s">
        <v>9</v>
      </c>
      <c r="D13" s="12">
        <v>0</v>
      </c>
    </row>
    <row r="14" spans="1:4" ht="32.950000000000003" customHeight="1" thickBot="1">
      <c r="A14" s="4" t="s">
        <v>11</v>
      </c>
      <c r="B14" s="5" t="s">
        <v>19</v>
      </c>
      <c r="C14" s="6" t="s">
        <v>9</v>
      </c>
      <c r="D14" s="12">
        <f>D13/12</f>
        <v>0</v>
      </c>
    </row>
    <row r="15" spans="1:4" ht="22.6" customHeight="1" thickBot="1">
      <c r="A15" s="4" t="s">
        <v>12</v>
      </c>
      <c r="B15" s="5" t="s">
        <v>20</v>
      </c>
      <c r="C15" s="6" t="s">
        <v>9</v>
      </c>
      <c r="D15" s="12">
        <f>D12+D14</f>
        <v>500000</v>
      </c>
    </row>
    <row r="16" spans="1:4" ht="21.1" customHeight="1" thickBot="1">
      <c r="A16" s="4" t="s">
        <v>13</v>
      </c>
      <c r="B16" s="5" t="s">
        <v>21</v>
      </c>
      <c r="C16" s="6" t="s">
        <v>9</v>
      </c>
      <c r="D16" s="12">
        <f>D15/25.4*D11</f>
        <v>354331</v>
      </c>
    </row>
    <row r="18" spans="1:4" ht="12.25" customHeight="1">
      <c r="A18" s="17" t="s">
        <v>27</v>
      </c>
      <c r="B18" s="18"/>
      <c r="C18" s="18"/>
      <c r="D18" s="18"/>
    </row>
    <row r="19" spans="1:4" ht="12.25" customHeight="1">
      <c r="A19" s="19" t="s">
        <v>33</v>
      </c>
      <c r="B19" s="20"/>
      <c r="C19" s="20"/>
      <c r="D19" s="20"/>
    </row>
    <row r="20" spans="1:4" s="13" customFormat="1" ht="12.25" customHeight="1">
      <c r="A20" s="21" t="s">
        <v>29</v>
      </c>
      <c r="B20" s="22">
        <f>D16</f>
        <v>354331</v>
      </c>
      <c r="C20" s="23" t="s">
        <v>30</v>
      </c>
      <c r="D20" s="22">
        <f>B20</f>
        <v>354331</v>
      </c>
    </row>
    <row r="21" spans="1:4" ht="12.25" customHeight="1">
      <c r="A21" s="24" t="s">
        <v>32</v>
      </c>
      <c r="B21" s="20"/>
      <c r="C21" s="25"/>
      <c r="D21" s="20"/>
    </row>
    <row r="22" spans="1:4" s="13" customFormat="1" ht="12.25" customHeight="1">
      <c r="A22" s="26" t="s">
        <v>31</v>
      </c>
      <c r="B22" s="27">
        <f>D16</f>
        <v>354331</v>
      </c>
      <c r="C22" s="28" t="s">
        <v>30</v>
      </c>
      <c r="D22" s="27">
        <f>D16</f>
        <v>354331</v>
      </c>
    </row>
    <row r="24" spans="1:4" ht="72" customHeight="1">
      <c r="A24" s="64" t="s">
        <v>42</v>
      </c>
      <c r="B24" s="64"/>
      <c r="C24" s="64"/>
      <c r="D24" s="64"/>
    </row>
    <row r="25" spans="1:4">
      <c r="A25"/>
    </row>
    <row r="26" spans="1:4" ht="32.299999999999997" customHeight="1">
      <c r="A26" s="1"/>
      <c r="B26" s="1"/>
      <c r="C26" s="1"/>
      <c r="D26" s="1"/>
    </row>
  </sheetData>
  <mergeCells count="2">
    <mergeCell ref="A24:D24"/>
    <mergeCell ref="A2:D2"/>
  </mergeCells>
  <pageMargins left="0.5" right="0.2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</vt:lpstr>
      <vt:lpstr>компенс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отпускных</dc:title>
  <dc:subject>Расчет отпускных</dc:subject>
  <dc:creator/>
  <cp:lastModifiedBy/>
  <dcterms:created xsi:type="dcterms:W3CDTF">2006-09-28T05:33:49Z</dcterms:created>
  <dcterms:modified xsi:type="dcterms:W3CDTF">2017-02-17T13:15:35Z</dcterms:modified>
</cp:coreProperties>
</file>